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'стр.1_9'!$37:$37</definedName>
    <definedName name="_xlnm.Print_Titles" localSheetId="1">'стр.10_12'!$3:$4</definedName>
    <definedName name="_xlnm.Print_Area" localSheetId="0">'стр.1_9'!$A$1:$DA$72</definedName>
    <definedName name="_xlnm.Print_Area" localSheetId="1">'стр.10_12'!$A$1:$DA$21</definedName>
  </definedNames>
  <calcPr fullCalcOnLoad="1"/>
</workbook>
</file>

<file path=xl/sharedStrings.xml><?xml version="1.0" encoding="utf-8"?>
<sst xmlns="http://schemas.openxmlformats.org/spreadsheetml/2006/main" count="171" uniqueCount="137">
  <si>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</si>
  <si>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</si>
  <si>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</si>
  <si>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</si>
  <si>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</si>
  <si>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</si>
  <si>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</si>
  <si>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</si>
  <si>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</si>
  <si>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</si>
  <si>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</si>
  <si>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</si>
  <si>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</si>
  <si>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</si>
  <si>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</si>
  <si>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</si>
  <si>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</si>
  <si>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</si>
  <si>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</si>
  <si>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</si>
  <si>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</si>
  <si>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</si>
  <si>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</si>
  <si>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</si>
  <si>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</si>
  <si>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</si>
  <si>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</si>
  <si>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</si>
  <si>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</si>
  <si>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</si>
  <si>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</si>
  <si>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</si>
  <si>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</si>
  <si>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</si>
  <si>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</si>
  <si>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</si>
  <si>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</si>
  <si>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</si>
  <si>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</si>
  <si>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</si>
  <si>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</si>
  <si>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</si>
  <si>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</si>
  <si>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</si>
  <si>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</si>
  <si>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</si>
  <si>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</si>
  <si>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</si>
  <si>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</si>
  <si>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</si>
  <si>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</si>
  <si>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</si>
  <si>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</si>
  <si>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</si>
  <si>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</si>
  <si>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</si>
  <si>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</si>
  <si>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</si>
  <si>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</si>
  <si>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</si>
  <si>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</si>
  <si>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</si>
  <si>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</si>
  <si>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</si>
  <si>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</si>
  <si>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</si>
  <si>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</si>
  <si>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</si>
  <si>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</si>
  <si>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</si>
  <si>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</si>
  <si>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</si>
  <si>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</si>
  <si>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</si>
  <si>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</si>
  <si>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</si>
  <si>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</si>
  <si>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</si>
  <si>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</si>
  <si>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</si>
  <si>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</si>
  <si>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</si>
  <si>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</si>
  <si>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</si>
  <si>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</si>
  <si>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</si>
  <si>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</si>
  <si>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</si>
  <si>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</si>
  <si>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</si>
  <si>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</si>
  <si>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</si>
  <si>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</si>
  <si>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</si>
  <si>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</si>
  <si>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</si>
  <si>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</si>
  <si>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</si>
  <si>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</si>
  <si>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</si>
  <si>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</si>
  <si>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</si>
  <si>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</si>
  <si>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</si>
  <si>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</si>
  <si>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</si>
  <si>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</si>
  <si>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</si>
  <si>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Для генерирующих объектов: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</si>
  <si>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</si>
  <si>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</si>
  <si>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</si>
  <si>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</si>
  <si>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</si>
  <si>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</si>
  <si>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</si>
  <si>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Для коммерческого 
оператора</t>
  </si>
  <si>
    <t>к приказу №____</t>
  </si>
  <si>
    <t xml:space="preserve">от "___" ______________ 2019 г. </t>
  </si>
  <si>
    <t>Приложение 3</t>
  </si>
  <si>
    <t>2020</t>
  </si>
  <si>
    <t>г.Иркутск, ул.Розы Люксембург, 184</t>
  </si>
  <si>
    <t>tr@radian-holding.ru</t>
  </si>
  <si>
    <t>Показатели, утвержденные
на базовый
2019</t>
  </si>
  <si>
    <t>Предложения
на расчетный период регулирования 2020</t>
  </si>
  <si>
    <t>Фактические показатели за год, предшествующий базовому периоду 2018</t>
  </si>
  <si>
    <t>EBITDA = Прибыль от реализации + Амортизационные отчисления.
Источник: http://delatdelo.com/spravochnik/terminy/chto-takoe-ebitda-formula-rascheta.html
© Авторство контента на delatdelo.com защищено службами Яндекс.Тексты и Google Authorship.
Поэтому во избежание понижения вашего рейтинга в поисковых системах, ссылка на источник обязательна.</t>
  </si>
  <si>
    <t>форма 2 строка 2200+амортизация</t>
  </si>
  <si>
    <t>Проект направлен на рассмотрение и утверждение согласно требованиям законодательства</t>
  </si>
  <si>
    <t>Общество с ограниченной ответственностью Энергетическая компания "Радиан"</t>
  </si>
  <si>
    <t>ООО Энергетическая компания "Радиан"</t>
  </si>
  <si>
    <t>Труфанов Валерий Николаевич</t>
  </si>
  <si>
    <t>3810051967</t>
  </si>
  <si>
    <t>381001001</t>
  </si>
  <si>
    <t>(3952)444-522</t>
  </si>
  <si>
    <t>от 25.12.2014г. Исполнительным директором, действует до 2019г.</t>
  </si>
  <si>
    <t>Распоряжение Министерства жилищной политики, энергетики и транспорта Иркутской области № 346-мр от 25.10.2018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</si>
</sst>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178" fontId="3" fillId="0" borderId="11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178" fontId="3" fillId="0" borderId="12" xfId="0" applyNumberFormat="1" applyFont="1" applyBorder="1" applyAlignment="1">
      <alignment horizontal="center" vertical="top" wrapText="1"/>
    </xf>
    <xf numFmtId="178" fontId="3" fillId="0" borderId="11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10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9" fontId="3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49" fontId="7" fillId="0" borderId="10" xfId="42" applyNumberFormat="1" applyBorder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@radian-holding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2"/>
  <sheetViews>
    <sheetView view="pageBreakPreview" zoomScaleSheetLayoutView="100" zoomScalePageLayoutView="0" workbookViewId="0" topLeftCell="A4">
      <selection activeCell="CK61" sqref="CK61:DA6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69:101" ht="15" hidden="1">
      <c r="BQ1" s="12" t="s">
        <v>119</v>
      </c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</row>
    <row r="2" spans="69:101" ht="15" hidden="1">
      <c r="BQ2" s="12" t="s">
        <v>117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</row>
    <row r="3" spans="69:101" ht="15" hidden="1">
      <c r="BQ3" s="12" t="s">
        <v>118</v>
      </c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</row>
    <row r="5" s="3" customFormat="1" ht="12.75">
      <c r="BQ5" s="3" t="s">
        <v>2</v>
      </c>
    </row>
    <row r="6" spans="69:105" s="3" customFormat="1" ht="39.75" customHeight="1">
      <c r="BQ6" s="51" t="s">
        <v>3</v>
      </c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ht="3" customHeight="1"/>
    <row r="8" spans="69:105" s="4" customFormat="1" ht="24" customHeight="1">
      <c r="BQ8" s="50" t="s">
        <v>4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10" ht="15" hidden="1">
      <c r="DA10" s="6" t="s">
        <v>5</v>
      </c>
    </row>
    <row r="12" spans="1:105" s="5" customFormat="1" ht="16.5">
      <c r="A12" s="43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</row>
    <row r="13" spans="1:105" s="5" customFormat="1" ht="6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1:105" s="5" customFormat="1" ht="16.5">
      <c r="A14" s="43" t="s">
        <v>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</row>
    <row r="15" spans="47:83" s="5" customFormat="1" ht="16.5">
      <c r="AU15" s="7" t="s">
        <v>8</v>
      </c>
      <c r="AV15" s="42" t="s">
        <v>120</v>
      </c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5" t="s">
        <v>9</v>
      </c>
    </row>
    <row r="16" spans="1:105" s="5" customFormat="1" ht="16.5">
      <c r="A16" s="43" t="s">
        <v>10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</row>
    <row r="18" spans="1:105" ht="15">
      <c r="A18" s="44" t="s">
        <v>129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3" customFormat="1" ht="12.75">
      <c r="A19" s="45" t="s">
        <v>11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</row>
    <row r="20" spans="1:105" ht="15">
      <c r="A20" s="44" t="s">
        <v>130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2" spans="1:105" ht="15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</row>
    <row r="24" spans="1:113" ht="15">
      <c r="A24" s="1" t="s">
        <v>13</v>
      </c>
      <c r="AA24" s="52" t="s">
        <v>129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13"/>
      <c r="DC24" s="13"/>
      <c r="DD24" s="13"/>
      <c r="DE24" s="13"/>
      <c r="DF24" s="13"/>
      <c r="DG24" s="13"/>
      <c r="DH24" s="13"/>
      <c r="DI24" s="13"/>
    </row>
    <row r="25" spans="1:105" ht="15">
      <c r="A25" s="1" t="s">
        <v>14</v>
      </c>
      <c r="AH25" s="53" t="s">
        <v>130</v>
      </c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4"/>
      <c r="CV25" s="54"/>
      <c r="CW25" s="54"/>
      <c r="CX25" s="54"/>
      <c r="CY25" s="54"/>
      <c r="CZ25" s="54"/>
      <c r="DA25" s="54"/>
    </row>
    <row r="26" spans="1:105" ht="15">
      <c r="A26" s="1" t="s">
        <v>15</v>
      </c>
      <c r="X26" s="49" t="s">
        <v>121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</row>
    <row r="27" spans="1:105" ht="15">
      <c r="A27" s="1" t="s">
        <v>16</v>
      </c>
      <c r="X27" s="48" t="s">
        <v>121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</row>
    <row r="28" spans="1:105" ht="15">
      <c r="A28" s="1" t="s">
        <v>17</v>
      </c>
      <c r="H28" s="49" t="s">
        <v>132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</row>
    <row r="29" spans="1:105" ht="15">
      <c r="A29" s="1" t="s">
        <v>18</v>
      </c>
      <c r="H29" s="49" t="s">
        <v>133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</row>
    <row r="30" spans="1:105" ht="15">
      <c r="A30" s="1" t="s">
        <v>19</v>
      </c>
      <c r="Z30" s="53" t="s">
        <v>131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</row>
    <row r="31" spans="1:105" ht="15">
      <c r="A31" s="1" t="s">
        <v>20</v>
      </c>
      <c r="AF31" s="47" t="s">
        <v>122</v>
      </c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</row>
    <row r="32" spans="1:105" ht="15">
      <c r="A32" s="1" t="s">
        <v>21</v>
      </c>
      <c r="Z32" s="49" t="s">
        <v>134</v>
      </c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</row>
    <row r="33" spans="1:105" ht="15">
      <c r="A33" s="1" t="s">
        <v>22</v>
      </c>
      <c r="H33" s="49" t="s">
        <v>134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</row>
    <row r="35" spans="1:105" ht="15">
      <c r="A35" s="46" t="s">
        <v>23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</row>
    <row r="37" spans="1:105" s="3" customFormat="1" ht="75.75" customHeight="1">
      <c r="A37" s="55" t="s">
        <v>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6"/>
      <c r="AJ37" s="57" t="s">
        <v>1</v>
      </c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6"/>
      <c r="AZ37" s="57" t="s">
        <v>125</v>
      </c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57" t="s">
        <v>123</v>
      </c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6"/>
      <c r="CK37" s="57" t="s">
        <v>124</v>
      </c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</row>
    <row r="38" spans="1:105" s="2" customFormat="1" ht="45.75" customHeight="1">
      <c r="A38" s="41" t="s">
        <v>24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</row>
    <row r="39" spans="1:105" s="3" customFormat="1" ht="27.75" customHeight="1">
      <c r="A39" s="15" t="s">
        <v>26</v>
      </c>
      <c r="B39" s="15"/>
      <c r="C39" s="15"/>
      <c r="D39" s="15"/>
      <c r="E39" s="15"/>
      <c r="F39" s="15"/>
      <c r="G39" s="15"/>
      <c r="H39" s="16" t="s">
        <v>25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17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17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9"/>
      <c r="CK39" s="17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</row>
    <row r="40" spans="1:105" ht="15" customHeight="1">
      <c r="A40" s="15" t="s">
        <v>27</v>
      </c>
      <c r="B40" s="15"/>
      <c r="C40" s="15"/>
      <c r="D40" s="15"/>
      <c r="E40" s="15"/>
      <c r="F40" s="15"/>
      <c r="G40" s="15"/>
      <c r="H40" s="16" t="s">
        <v>28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 t="s">
        <v>29</v>
      </c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9"/>
      <c r="AZ40" s="20">
        <v>45127</v>
      </c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17">
        <v>30195.8</v>
      </c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9"/>
      <c r="CK40" s="17">
        <f>CK55</f>
        <v>74942.3</v>
      </c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</row>
    <row r="41" spans="1:105" s="3" customFormat="1" ht="15" customHeight="1">
      <c r="A41" s="15" t="s">
        <v>30</v>
      </c>
      <c r="B41" s="15"/>
      <c r="C41" s="15"/>
      <c r="D41" s="15"/>
      <c r="E41" s="15"/>
      <c r="F41" s="15"/>
      <c r="G41" s="15"/>
      <c r="H41" s="16" t="s">
        <v>31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 t="s">
        <v>29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/>
      <c r="AZ41" s="20">
        <v>5307</v>
      </c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17">
        <v>5966.2</v>
      </c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9"/>
      <c r="CK41" s="20">
        <v>6587</v>
      </c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</row>
    <row r="42" spans="1:106" s="3" customFormat="1" ht="40.5" customHeight="1">
      <c r="A42" s="15" t="s">
        <v>32</v>
      </c>
      <c r="B42" s="15"/>
      <c r="C42" s="15"/>
      <c r="D42" s="15"/>
      <c r="E42" s="15"/>
      <c r="F42" s="15"/>
      <c r="G42" s="15"/>
      <c r="H42" s="16" t="s">
        <v>33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 t="s">
        <v>29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9"/>
      <c r="AZ42" s="17">
        <f>AZ41+15094.5</f>
        <v>20401.5</v>
      </c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17">
        <f>BT41+11601</f>
        <v>17567.2</v>
      </c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9"/>
      <c r="CK42" s="20">
        <f>CK41+16925.3</f>
        <v>23512.3</v>
      </c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14" t="s">
        <v>126</v>
      </c>
    </row>
    <row r="43" spans="1:106" s="3" customFormat="1" ht="14.25" customHeight="1">
      <c r="A43" s="15" t="s">
        <v>34</v>
      </c>
      <c r="B43" s="15"/>
      <c r="C43" s="15"/>
      <c r="D43" s="15"/>
      <c r="E43" s="15"/>
      <c r="F43" s="15"/>
      <c r="G43" s="15"/>
      <c r="H43" s="16" t="s">
        <v>35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 t="s">
        <v>29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9"/>
      <c r="AZ43" s="26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8"/>
      <c r="CK43" s="26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14" t="s">
        <v>127</v>
      </c>
    </row>
    <row r="44" spans="1:105" s="3" customFormat="1" ht="27.75" customHeight="1">
      <c r="A44" s="15" t="s">
        <v>36</v>
      </c>
      <c r="B44" s="15"/>
      <c r="C44" s="15"/>
      <c r="D44" s="15"/>
      <c r="E44" s="15"/>
      <c r="F44" s="15"/>
      <c r="G44" s="15"/>
      <c r="H44" s="16" t="s">
        <v>37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9"/>
      <c r="AZ44" s="17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17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9"/>
      <c r="CK44" s="17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</row>
    <row r="45" spans="1:105" s="3" customFormat="1" ht="81" customHeight="1">
      <c r="A45" s="15" t="s">
        <v>38</v>
      </c>
      <c r="B45" s="15"/>
      <c r="C45" s="15"/>
      <c r="D45" s="15"/>
      <c r="E45" s="15"/>
      <c r="F45" s="15"/>
      <c r="G45" s="15"/>
      <c r="H45" s="16" t="s">
        <v>40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 t="s">
        <v>39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9"/>
      <c r="AZ45" s="38">
        <f>AZ41/AZ40</f>
        <v>0.11760143594743723</v>
      </c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40"/>
      <c r="BT45" s="38">
        <f>BT41/BT40</f>
        <v>0.19758376992826818</v>
      </c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40"/>
      <c r="CK45" s="38">
        <f>CK41/CK40</f>
        <v>0.08789428667121238</v>
      </c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</row>
    <row r="46" spans="1:105" s="3" customFormat="1" ht="40.5" customHeight="1">
      <c r="A46" s="15" t="s">
        <v>41</v>
      </c>
      <c r="B46" s="15"/>
      <c r="C46" s="15"/>
      <c r="D46" s="15"/>
      <c r="E46" s="15"/>
      <c r="F46" s="15"/>
      <c r="G46" s="15"/>
      <c r="H46" s="16" t="s">
        <v>42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9"/>
      <c r="AZ46" s="17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17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/>
      <c r="CK46" s="17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</row>
    <row r="47" spans="1:105" s="3" customFormat="1" ht="54" customHeight="1">
      <c r="A47" s="15" t="s">
        <v>43</v>
      </c>
      <c r="B47" s="15"/>
      <c r="C47" s="15"/>
      <c r="D47" s="15"/>
      <c r="E47" s="15"/>
      <c r="F47" s="15"/>
      <c r="G47" s="15"/>
      <c r="H47" s="16" t="s">
        <v>45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 t="s">
        <v>44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9"/>
      <c r="AZ47" s="17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17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9"/>
      <c r="CK47" s="17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</row>
    <row r="48" spans="1:105" s="3" customFormat="1" ht="40.5" customHeight="1">
      <c r="A48" s="15" t="s">
        <v>46</v>
      </c>
      <c r="B48" s="15"/>
      <c r="C48" s="15"/>
      <c r="D48" s="15"/>
      <c r="E48" s="15"/>
      <c r="F48" s="15"/>
      <c r="G48" s="15"/>
      <c r="H48" s="16" t="s">
        <v>48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 t="s">
        <v>47</v>
      </c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9"/>
      <c r="AZ48" s="17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17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9"/>
      <c r="CK48" s="17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</row>
    <row r="49" spans="1:105" s="3" customFormat="1" ht="15" customHeight="1">
      <c r="A49" s="15" t="s">
        <v>49</v>
      </c>
      <c r="B49" s="15"/>
      <c r="C49" s="15"/>
      <c r="D49" s="15"/>
      <c r="E49" s="15"/>
      <c r="F49" s="15"/>
      <c r="G49" s="15"/>
      <c r="H49" s="16" t="s">
        <v>50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 t="s">
        <v>44</v>
      </c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9"/>
      <c r="AZ49" s="26">
        <v>31.908</v>
      </c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35">
        <v>29.5</v>
      </c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7"/>
      <c r="CK49" s="17">
        <v>30.413</v>
      </c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</row>
    <row r="50" spans="1:105" s="3" customFormat="1" ht="27.75" customHeight="1">
      <c r="A50" s="15" t="s">
        <v>51</v>
      </c>
      <c r="B50" s="15"/>
      <c r="C50" s="15"/>
      <c r="D50" s="15"/>
      <c r="E50" s="15"/>
      <c r="F50" s="15"/>
      <c r="G50" s="15"/>
      <c r="H50" s="16" t="s">
        <v>53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 t="s">
        <v>52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9"/>
      <c r="AZ50" s="17">
        <v>86123.84</v>
      </c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32">
        <v>76753.7</v>
      </c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4"/>
      <c r="CK50" s="32">
        <v>114567</v>
      </c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</row>
    <row r="51" spans="1:105" s="3" customFormat="1" ht="57" customHeight="1">
      <c r="A51" s="15" t="s">
        <v>54</v>
      </c>
      <c r="B51" s="15"/>
      <c r="C51" s="15"/>
      <c r="D51" s="15"/>
      <c r="E51" s="15"/>
      <c r="F51" s="15"/>
      <c r="G51" s="15"/>
      <c r="H51" s="16" t="s">
        <v>55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 t="s">
        <v>52</v>
      </c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9"/>
      <c r="AZ51" s="17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17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9"/>
      <c r="CK51" s="17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</row>
    <row r="52" spans="1:105" s="3" customFormat="1" ht="27.75" customHeight="1">
      <c r="A52" s="15" t="s">
        <v>56</v>
      </c>
      <c r="B52" s="15"/>
      <c r="C52" s="15"/>
      <c r="D52" s="15"/>
      <c r="E52" s="15"/>
      <c r="F52" s="15"/>
      <c r="G52" s="15"/>
      <c r="H52" s="16" t="s">
        <v>57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 t="s">
        <v>39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9"/>
      <c r="AZ52" s="31">
        <v>0.0179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31">
        <v>0.0179</v>
      </c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9"/>
      <c r="CK52" s="31">
        <v>0.0179</v>
      </c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</row>
    <row r="53" spans="1:105" s="3" customFormat="1" ht="66" customHeight="1">
      <c r="A53" s="15" t="s">
        <v>58</v>
      </c>
      <c r="B53" s="15"/>
      <c r="C53" s="15"/>
      <c r="D53" s="15"/>
      <c r="E53" s="15"/>
      <c r="F53" s="15"/>
      <c r="G53" s="15"/>
      <c r="H53" s="16" t="s">
        <v>114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9"/>
      <c r="AZ53" s="17" t="s">
        <v>135</v>
      </c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</row>
    <row r="54" spans="1:105" s="3" customFormat="1" ht="66" customHeight="1">
      <c r="A54" s="15" t="s">
        <v>59</v>
      </c>
      <c r="B54" s="15"/>
      <c r="C54" s="15"/>
      <c r="D54" s="15"/>
      <c r="E54" s="15"/>
      <c r="F54" s="15"/>
      <c r="G54" s="15"/>
      <c r="H54" s="16" t="s">
        <v>60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 t="s">
        <v>47</v>
      </c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9"/>
      <c r="AZ54" s="17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17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9"/>
      <c r="CK54" s="17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</row>
    <row r="55" spans="1:105" s="3" customFormat="1" ht="54" customHeight="1">
      <c r="A55" s="15" t="s">
        <v>61</v>
      </c>
      <c r="B55" s="15"/>
      <c r="C55" s="15"/>
      <c r="D55" s="15"/>
      <c r="E55" s="15"/>
      <c r="F55" s="15"/>
      <c r="G55" s="15"/>
      <c r="H55" s="16" t="s">
        <v>62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9"/>
      <c r="AZ55" s="26">
        <f>AZ56+AZ61+AZ62+AZ63</f>
        <v>58035.299999999996</v>
      </c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>
        <f>BT56+BT61+BT62+BT63</f>
        <v>30195.800000000003</v>
      </c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8"/>
      <c r="CK55" s="26">
        <f>CK56+CK61+CK62+CK63</f>
        <v>74942.3</v>
      </c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</row>
    <row r="56" spans="1:105" s="3" customFormat="1" ht="95.25" customHeight="1">
      <c r="A56" s="15" t="s">
        <v>63</v>
      </c>
      <c r="B56" s="15"/>
      <c r="C56" s="15"/>
      <c r="D56" s="15"/>
      <c r="E56" s="15"/>
      <c r="F56" s="15"/>
      <c r="G56" s="15"/>
      <c r="H56" s="16" t="s">
        <v>113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 t="s">
        <v>29</v>
      </c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9"/>
      <c r="AZ56" s="26">
        <f>SUM(AZ58:BS60)</f>
        <v>16781.199999999997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>
        <f>SUM(BT58:CJ60)</f>
        <v>10826.7</v>
      </c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8"/>
      <c r="CK56" s="23">
        <f>SUM(CK58:DA60)</f>
        <v>25974.56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</row>
    <row r="57" spans="1:105" s="3" customFormat="1" ht="15" customHeight="1">
      <c r="A57" s="15"/>
      <c r="B57" s="15"/>
      <c r="C57" s="15"/>
      <c r="D57" s="15"/>
      <c r="E57" s="15"/>
      <c r="F57" s="15"/>
      <c r="G57" s="15"/>
      <c r="H57" s="16" t="s">
        <v>64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9"/>
      <c r="AZ57" s="26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26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8"/>
      <c r="CK57" s="26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</row>
    <row r="58" spans="1:105" s="3" customFormat="1" ht="15" customHeight="1">
      <c r="A58" s="15"/>
      <c r="B58" s="15"/>
      <c r="C58" s="15"/>
      <c r="D58" s="15"/>
      <c r="E58" s="15"/>
      <c r="F58" s="15"/>
      <c r="G58" s="15"/>
      <c r="H58" s="16" t="s">
        <v>65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9"/>
      <c r="AZ58" s="26">
        <v>15832.6</v>
      </c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>
        <v>9199.5</v>
      </c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8"/>
      <c r="CK58" s="23">
        <v>15897</v>
      </c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</row>
    <row r="59" spans="1:105" s="3" customFormat="1" ht="15" customHeight="1">
      <c r="A59" s="15"/>
      <c r="B59" s="15"/>
      <c r="C59" s="15"/>
      <c r="D59" s="15"/>
      <c r="E59" s="15"/>
      <c r="F59" s="15"/>
      <c r="G59" s="15"/>
      <c r="H59" s="16" t="s">
        <v>66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9"/>
      <c r="AZ59" s="23">
        <v>801</v>
      </c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23">
        <v>1621</v>
      </c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5"/>
      <c r="CK59" s="23">
        <v>9360</v>
      </c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</row>
    <row r="60" spans="1:105" s="3" customFormat="1" ht="15" customHeight="1">
      <c r="A60" s="15"/>
      <c r="B60" s="15"/>
      <c r="C60" s="15"/>
      <c r="D60" s="15"/>
      <c r="E60" s="15"/>
      <c r="F60" s="15"/>
      <c r="G60" s="15"/>
      <c r="H60" s="16" t="s">
        <v>67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9"/>
      <c r="AZ60" s="26">
        <v>147.6</v>
      </c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>
        <v>6.2</v>
      </c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8"/>
      <c r="CK60" s="23">
        <v>717.56</v>
      </c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</row>
    <row r="61" spans="1:105" s="3" customFormat="1" ht="69.75" customHeight="1">
      <c r="A61" s="15" t="s">
        <v>68</v>
      </c>
      <c r="B61" s="15"/>
      <c r="C61" s="15"/>
      <c r="D61" s="15"/>
      <c r="E61" s="15"/>
      <c r="F61" s="15"/>
      <c r="G61" s="15"/>
      <c r="H61" s="16" t="s">
        <v>115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 t="s">
        <v>29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9"/>
      <c r="AZ61" s="26">
        <v>37370.4</v>
      </c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>
        <v>19245.4</v>
      </c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8"/>
      <c r="CK61" s="23">
        <f>30793.34</f>
        <v>30793.34</v>
      </c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</row>
    <row r="62" spans="1:105" s="3" customFormat="1" ht="40.5" customHeight="1">
      <c r="A62" s="15" t="s">
        <v>69</v>
      </c>
      <c r="B62" s="15"/>
      <c r="C62" s="15"/>
      <c r="D62" s="15"/>
      <c r="E62" s="15"/>
      <c r="F62" s="15"/>
      <c r="G62" s="15"/>
      <c r="H62" s="16" t="s">
        <v>70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 t="s">
        <v>29</v>
      </c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9"/>
      <c r="AZ62" s="26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6">
        <f>432.9-3339.2</f>
        <v>-2906.2999999999997</v>
      </c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8"/>
      <c r="CK62" s="26">
        <v>13774.4</v>
      </c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</row>
    <row r="63" spans="1:105" s="3" customFormat="1" ht="27.75" customHeight="1">
      <c r="A63" s="15" t="s">
        <v>71</v>
      </c>
      <c r="B63" s="15"/>
      <c r="C63" s="15"/>
      <c r="D63" s="15"/>
      <c r="E63" s="15"/>
      <c r="F63" s="15"/>
      <c r="G63" s="15"/>
      <c r="H63" s="16" t="s">
        <v>72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 t="s">
        <v>29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9"/>
      <c r="AZ63" s="26">
        <v>3883.7</v>
      </c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3">
        <v>3030</v>
      </c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5"/>
      <c r="CK63" s="23">
        <v>4400</v>
      </c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</row>
    <row r="64" spans="1:105" s="3" customFormat="1" ht="84" customHeight="1">
      <c r="A64" s="15" t="s">
        <v>73</v>
      </c>
      <c r="B64" s="15"/>
      <c r="C64" s="15"/>
      <c r="D64" s="15"/>
      <c r="E64" s="15"/>
      <c r="F64" s="15"/>
      <c r="G64" s="15"/>
      <c r="H64" s="16" t="s">
        <v>74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9"/>
      <c r="AZ64" s="29" t="s">
        <v>136</v>
      </c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30"/>
      <c r="CK64" s="17" t="s">
        <v>128</v>
      </c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</row>
    <row r="65" spans="1:105" s="3" customFormat="1" ht="15" customHeight="1">
      <c r="A65" s="15" t="s">
        <v>75</v>
      </c>
      <c r="B65" s="15"/>
      <c r="C65" s="15"/>
      <c r="D65" s="15"/>
      <c r="E65" s="15"/>
      <c r="F65" s="15"/>
      <c r="G65" s="15"/>
      <c r="H65" s="16" t="s">
        <v>77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 t="s">
        <v>76</v>
      </c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9"/>
      <c r="AZ65" s="26">
        <v>408.98</v>
      </c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6">
        <v>408.98</v>
      </c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8"/>
      <c r="CK65" s="26">
        <v>409.23</v>
      </c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</row>
    <row r="66" spans="1:105" s="3" customFormat="1" ht="40.5" customHeight="1">
      <c r="A66" s="15" t="s">
        <v>78</v>
      </c>
      <c r="B66" s="15"/>
      <c r="C66" s="15"/>
      <c r="D66" s="15"/>
      <c r="E66" s="15"/>
      <c r="F66" s="15"/>
      <c r="G66" s="15"/>
      <c r="H66" s="16" t="s">
        <v>80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 t="s">
        <v>79</v>
      </c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9"/>
      <c r="AZ66" s="23">
        <f>AZ56/AZ65</f>
        <v>41.03183529756956</v>
      </c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5"/>
      <c r="BT66" s="23">
        <f>BT56/BT65</f>
        <v>26.47244364027581</v>
      </c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5"/>
      <c r="CK66" s="23">
        <f>CK56/CK65</f>
        <v>63.471788480805415</v>
      </c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</row>
    <row r="67" spans="1:105" s="3" customFormat="1" ht="54" customHeight="1">
      <c r="A67" s="15" t="s">
        <v>81</v>
      </c>
      <c r="B67" s="15"/>
      <c r="C67" s="15"/>
      <c r="D67" s="15"/>
      <c r="E67" s="15"/>
      <c r="F67" s="15"/>
      <c r="G67" s="15"/>
      <c r="H67" s="16" t="s">
        <v>82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9"/>
      <c r="AZ67" s="17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17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9"/>
      <c r="CK67" s="17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</row>
    <row r="68" spans="1:105" s="3" customFormat="1" ht="27.75" customHeight="1">
      <c r="A68" s="15" t="s">
        <v>83</v>
      </c>
      <c r="B68" s="15"/>
      <c r="C68" s="15"/>
      <c r="D68" s="15"/>
      <c r="E68" s="15"/>
      <c r="F68" s="15"/>
      <c r="G68" s="15"/>
      <c r="H68" s="16" t="s">
        <v>85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 t="s">
        <v>84</v>
      </c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9"/>
      <c r="AZ68" s="26">
        <v>20</v>
      </c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8"/>
      <c r="BT68" s="26">
        <v>24</v>
      </c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8"/>
      <c r="CK68" s="26">
        <v>25</v>
      </c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</row>
    <row r="69" spans="1:105" s="3" customFormat="1" ht="27.75" customHeight="1">
      <c r="A69" s="15" t="s">
        <v>86</v>
      </c>
      <c r="B69" s="15"/>
      <c r="C69" s="15"/>
      <c r="D69" s="15"/>
      <c r="E69" s="15"/>
      <c r="F69" s="15"/>
      <c r="G69" s="15"/>
      <c r="H69" s="16" t="s">
        <v>88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 t="s">
        <v>87</v>
      </c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9"/>
      <c r="AZ69" s="23">
        <v>65969</v>
      </c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23">
        <v>50392</v>
      </c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5"/>
      <c r="CK69" s="23">
        <v>52989</v>
      </c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</row>
    <row r="70" spans="1:105" s="3" customFormat="1" ht="40.5" customHeight="1">
      <c r="A70" s="15" t="s">
        <v>89</v>
      </c>
      <c r="B70" s="15"/>
      <c r="C70" s="15"/>
      <c r="D70" s="15"/>
      <c r="E70" s="15"/>
      <c r="F70" s="15"/>
      <c r="G70" s="15"/>
      <c r="H70" s="16" t="s">
        <v>90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9"/>
      <c r="AZ70" s="17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17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9"/>
      <c r="CK70" s="17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</row>
    <row r="71" spans="1:105" s="3" customFormat="1" ht="54" customHeight="1">
      <c r="A71" s="15" t="s">
        <v>91</v>
      </c>
      <c r="B71" s="15"/>
      <c r="C71" s="15"/>
      <c r="D71" s="15"/>
      <c r="E71" s="15"/>
      <c r="F71" s="15"/>
      <c r="G71" s="15"/>
      <c r="H71" s="16" t="s">
        <v>92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 t="s">
        <v>29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9"/>
      <c r="AZ71" s="20">
        <v>39000</v>
      </c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2"/>
      <c r="BT71" s="20">
        <v>39000</v>
      </c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2"/>
      <c r="CK71" s="20">
        <v>39000</v>
      </c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</row>
    <row r="72" spans="1:105" s="3" customFormat="1" ht="66" customHeight="1">
      <c r="A72" s="15" t="s">
        <v>93</v>
      </c>
      <c r="B72" s="15"/>
      <c r="C72" s="15"/>
      <c r="D72" s="15"/>
      <c r="E72" s="15"/>
      <c r="F72" s="15"/>
      <c r="G72" s="15"/>
      <c r="H72" s="16" t="s">
        <v>94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 t="s">
        <v>29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9"/>
      <c r="AZ72" s="17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17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9"/>
      <c r="CK72" s="17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</row>
  </sheetData>
  <sheetProtection/>
  <mergeCells count="228">
    <mergeCell ref="A37:AI37"/>
    <mergeCell ref="AJ37:AY37"/>
    <mergeCell ref="AZ37:BS37"/>
    <mergeCell ref="BT37:CJ37"/>
    <mergeCell ref="CK37:DA37"/>
    <mergeCell ref="X26:DA26"/>
    <mergeCell ref="X27:DA27"/>
    <mergeCell ref="H28:DA28"/>
    <mergeCell ref="H29:DA29"/>
    <mergeCell ref="Z30:DA30"/>
    <mergeCell ref="AF31:DA31"/>
    <mergeCell ref="Z32:DA32"/>
    <mergeCell ref="H33:DA33"/>
    <mergeCell ref="A35:DA35"/>
    <mergeCell ref="BQ8:DA8"/>
    <mergeCell ref="BQ6:DA6"/>
    <mergeCell ref="AA24:DA24"/>
    <mergeCell ref="AH25:DA25"/>
    <mergeCell ref="A12:DA12"/>
    <mergeCell ref="A14:DA14"/>
    <mergeCell ref="AV15:CD15"/>
    <mergeCell ref="A16:DA16"/>
    <mergeCell ref="A18:DA18"/>
    <mergeCell ref="A19:DA19"/>
    <mergeCell ref="A20:DA20"/>
    <mergeCell ref="A22:DA22"/>
    <mergeCell ref="A38:DA38"/>
    <mergeCell ref="A39:G39"/>
    <mergeCell ref="H39:AI39"/>
    <mergeCell ref="AJ39:AY39"/>
    <mergeCell ref="AZ39:BS39"/>
    <mergeCell ref="BT39:CJ39"/>
    <mergeCell ref="CK39:DA39"/>
    <mergeCell ref="H41:AI41"/>
    <mergeCell ref="AJ41:AY41"/>
    <mergeCell ref="AZ41:BS41"/>
    <mergeCell ref="BT41:CJ41"/>
    <mergeCell ref="CK41:DA41"/>
    <mergeCell ref="AZ40:BS40"/>
    <mergeCell ref="BT40:CJ40"/>
    <mergeCell ref="CK40:DA40"/>
    <mergeCell ref="CK42:DA42"/>
    <mergeCell ref="BT43:CJ43"/>
    <mergeCell ref="CK43:DA43"/>
    <mergeCell ref="A40:G40"/>
    <mergeCell ref="H40:AI40"/>
    <mergeCell ref="AJ40:AY40"/>
    <mergeCell ref="A42:G42"/>
    <mergeCell ref="H42:AI42"/>
    <mergeCell ref="AJ42:AY42"/>
    <mergeCell ref="A41:G41"/>
    <mergeCell ref="AZ42:BS42"/>
    <mergeCell ref="A43:G43"/>
    <mergeCell ref="H43:AI43"/>
    <mergeCell ref="AJ43:AY43"/>
    <mergeCell ref="AZ43:BS43"/>
    <mergeCell ref="BT42:CJ42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H46:AI46"/>
    <mergeCell ref="AJ46:AY46"/>
    <mergeCell ref="AZ46:BS46"/>
    <mergeCell ref="BT48:CJ48"/>
    <mergeCell ref="BT44:CJ44"/>
    <mergeCell ref="BT45:CJ45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A46:G46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AZ53:DA53"/>
    <mergeCell ref="A52:G52"/>
    <mergeCell ref="H52:AI52"/>
    <mergeCell ref="A53:G53"/>
    <mergeCell ref="H53:AI53"/>
    <mergeCell ref="AJ53:AY53"/>
    <mergeCell ref="AJ52:AY52"/>
    <mergeCell ref="AZ52:BS52"/>
    <mergeCell ref="A54:G54"/>
    <mergeCell ref="H54:AI54"/>
    <mergeCell ref="AJ54:AY54"/>
    <mergeCell ref="AZ54:BS54"/>
    <mergeCell ref="A55:G55"/>
    <mergeCell ref="H55:AI55"/>
    <mergeCell ref="AJ55:AY55"/>
    <mergeCell ref="AZ55:BS55"/>
    <mergeCell ref="A56:G56"/>
    <mergeCell ref="H56:AI56"/>
    <mergeCell ref="BT54:CJ54"/>
    <mergeCell ref="CK54:DA54"/>
    <mergeCell ref="BT55:CJ55"/>
    <mergeCell ref="CK55:DA55"/>
    <mergeCell ref="BT57:CJ57"/>
    <mergeCell ref="CK57:DA57"/>
    <mergeCell ref="BT56:CJ56"/>
    <mergeCell ref="CK56:DA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J64:AY64"/>
    <mergeCell ref="A66:G66"/>
    <mergeCell ref="H66:AI66"/>
    <mergeCell ref="AJ66:AY66"/>
    <mergeCell ref="AZ66:BS66"/>
    <mergeCell ref="AZ64:CJ64"/>
    <mergeCell ref="BT66:CJ66"/>
    <mergeCell ref="A67:G67"/>
    <mergeCell ref="H67:AI67"/>
    <mergeCell ref="AJ67:AY67"/>
    <mergeCell ref="AZ67:BS67"/>
    <mergeCell ref="H68:AI68"/>
    <mergeCell ref="AZ65:BS65"/>
    <mergeCell ref="CK66:DA66"/>
    <mergeCell ref="BT67:CJ67"/>
    <mergeCell ref="CK67:DA67"/>
    <mergeCell ref="BT69:CJ69"/>
    <mergeCell ref="CK69:DA69"/>
    <mergeCell ref="BT68:CJ68"/>
    <mergeCell ref="CK68:DA68"/>
    <mergeCell ref="A69:G69"/>
    <mergeCell ref="H69:AI69"/>
    <mergeCell ref="AJ69:AY69"/>
    <mergeCell ref="AZ69:BS69"/>
    <mergeCell ref="AJ68:AY68"/>
    <mergeCell ref="AZ68:BS68"/>
    <mergeCell ref="A68:G68"/>
    <mergeCell ref="CK70:DA70"/>
    <mergeCell ref="BT71:CJ71"/>
    <mergeCell ref="CK71:DA71"/>
    <mergeCell ref="BT72:CJ72"/>
    <mergeCell ref="CK72:DA72"/>
    <mergeCell ref="A70:G70"/>
    <mergeCell ref="H70:AI70"/>
    <mergeCell ref="AJ70:AY70"/>
    <mergeCell ref="AZ70:BS70"/>
    <mergeCell ref="A71:G71"/>
    <mergeCell ref="A72:G72"/>
    <mergeCell ref="H72:AI72"/>
    <mergeCell ref="AJ72:AY72"/>
    <mergeCell ref="AZ72:BS72"/>
    <mergeCell ref="BT70:CJ70"/>
    <mergeCell ref="H71:AI71"/>
    <mergeCell ref="AJ71:AY71"/>
    <mergeCell ref="AZ71:BS71"/>
  </mergeCells>
  <hyperlinks>
    <hyperlink ref="AF31" r:id="rId1" display="tr@radian-holding.ru"/>
  </hyperlinks>
  <printOptions/>
  <pageMargins left="0.5905511811023623" right="0.3937007874015748" top="0.3937007874015748" bottom="0.1968503937007874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tabSelected="1" view="pageBreakPreview" zoomScaleSheetLayoutView="100" zoomScalePageLayoutView="0" workbookViewId="0" topLeftCell="A1">
      <selection activeCell="CS10" sqref="CS10:DA1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">
      <c r="B1" s="46" t="s">
        <v>95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8"/>
    </row>
    <row r="3" spans="1:105" s="3" customFormat="1" ht="67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2"/>
      <c r="AJ3" s="65" t="s">
        <v>1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2"/>
      <c r="AZ3" s="57" t="s">
        <v>125</v>
      </c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6"/>
      <c r="BR3" s="57" t="s">
        <v>123</v>
      </c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6"/>
      <c r="CJ3" s="57" t="s">
        <v>124</v>
      </c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6"/>
    </row>
    <row r="4" spans="1:105" s="3" customFormat="1" ht="4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J4" s="66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4"/>
      <c r="AZ4" s="57" t="s">
        <v>96</v>
      </c>
      <c r="BA4" s="55"/>
      <c r="BB4" s="55"/>
      <c r="BC4" s="55"/>
      <c r="BD4" s="55"/>
      <c r="BE4" s="55"/>
      <c r="BF4" s="55"/>
      <c r="BG4" s="55"/>
      <c r="BH4" s="56"/>
      <c r="BI4" s="57" t="s">
        <v>97</v>
      </c>
      <c r="BJ4" s="55"/>
      <c r="BK4" s="55"/>
      <c r="BL4" s="55"/>
      <c r="BM4" s="55"/>
      <c r="BN4" s="55"/>
      <c r="BO4" s="55"/>
      <c r="BP4" s="55"/>
      <c r="BQ4" s="56"/>
      <c r="BR4" s="57" t="s">
        <v>96</v>
      </c>
      <c r="BS4" s="55"/>
      <c r="BT4" s="55"/>
      <c r="BU4" s="55"/>
      <c r="BV4" s="55"/>
      <c r="BW4" s="55"/>
      <c r="BX4" s="55"/>
      <c r="BY4" s="55"/>
      <c r="BZ4" s="56"/>
      <c r="CA4" s="57" t="s">
        <v>97</v>
      </c>
      <c r="CB4" s="55"/>
      <c r="CC4" s="55"/>
      <c r="CD4" s="55"/>
      <c r="CE4" s="55"/>
      <c r="CF4" s="55"/>
      <c r="CG4" s="55"/>
      <c r="CH4" s="55"/>
      <c r="CI4" s="56"/>
      <c r="CJ4" s="57" t="s">
        <v>96</v>
      </c>
      <c r="CK4" s="55"/>
      <c r="CL4" s="55"/>
      <c r="CM4" s="55"/>
      <c r="CN4" s="55"/>
      <c r="CO4" s="55"/>
      <c r="CP4" s="55"/>
      <c r="CQ4" s="55"/>
      <c r="CR4" s="56"/>
      <c r="CS4" s="57" t="s">
        <v>97</v>
      </c>
      <c r="CT4" s="55"/>
      <c r="CU4" s="55"/>
      <c r="CV4" s="55"/>
      <c r="CW4" s="55"/>
      <c r="CX4" s="55"/>
      <c r="CY4" s="55"/>
      <c r="CZ4" s="55"/>
      <c r="DA4" s="56"/>
    </row>
    <row r="5" spans="1:105" s="3" customFormat="1" ht="40.5" customHeight="1">
      <c r="A5" s="15" t="s">
        <v>26</v>
      </c>
      <c r="B5" s="15"/>
      <c r="C5" s="15"/>
      <c r="D5" s="15"/>
      <c r="E5" s="15"/>
      <c r="F5" s="15"/>
      <c r="G5" s="16" t="s">
        <v>98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9"/>
      <c r="AZ5" s="17"/>
      <c r="BA5" s="18"/>
      <c r="BB5" s="18"/>
      <c r="BC5" s="18"/>
      <c r="BD5" s="18"/>
      <c r="BE5" s="18"/>
      <c r="BF5" s="18"/>
      <c r="BG5" s="18"/>
      <c r="BH5" s="19"/>
      <c r="BI5" s="17"/>
      <c r="BJ5" s="18"/>
      <c r="BK5" s="18"/>
      <c r="BL5" s="18"/>
      <c r="BM5" s="18"/>
      <c r="BN5" s="18"/>
      <c r="BO5" s="18"/>
      <c r="BP5" s="18"/>
      <c r="BQ5" s="19"/>
      <c r="BR5" s="17"/>
      <c r="BS5" s="18"/>
      <c r="BT5" s="18"/>
      <c r="BU5" s="18"/>
      <c r="BV5" s="18"/>
      <c r="BW5" s="18"/>
      <c r="BX5" s="18"/>
      <c r="BY5" s="18"/>
      <c r="BZ5" s="19"/>
      <c r="CA5" s="17"/>
      <c r="CB5" s="18"/>
      <c r="CC5" s="18"/>
      <c r="CD5" s="18"/>
      <c r="CE5" s="18"/>
      <c r="CF5" s="18"/>
      <c r="CG5" s="18"/>
      <c r="CH5" s="18"/>
      <c r="CI5" s="19"/>
      <c r="CJ5" s="17"/>
      <c r="CK5" s="18"/>
      <c r="CL5" s="18"/>
      <c r="CM5" s="18"/>
      <c r="CN5" s="18"/>
      <c r="CO5" s="18"/>
      <c r="CP5" s="18"/>
      <c r="CQ5" s="18"/>
      <c r="CR5" s="19"/>
      <c r="CS5" s="17"/>
      <c r="CT5" s="18"/>
      <c r="CU5" s="18"/>
      <c r="CV5" s="18"/>
      <c r="CW5" s="18"/>
      <c r="CX5" s="18"/>
      <c r="CY5" s="18"/>
      <c r="CZ5" s="18"/>
      <c r="DA5" s="19"/>
    </row>
    <row r="6" spans="1:105" s="3" customFormat="1" ht="40.5" customHeight="1">
      <c r="A6" s="15" t="s">
        <v>27</v>
      </c>
      <c r="B6" s="15"/>
      <c r="C6" s="15"/>
      <c r="D6" s="15"/>
      <c r="E6" s="15"/>
      <c r="F6" s="15"/>
      <c r="G6" s="16" t="s">
        <v>99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0"/>
      <c r="AJ6" s="17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9"/>
      <c r="AZ6" s="17"/>
      <c r="BA6" s="18"/>
      <c r="BB6" s="18"/>
      <c r="BC6" s="18"/>
      <c r="BD6" s="18"/>
      <c r="BE6" s="18"/>
      <c r="BF6" s="18"/>
      <c r="BG6" s="18"/>
      <c r="BH6" s="19"/>
      <c r="BI6" s="17"/>
      <c r="BJ6" s="18"/>
      <c r="BK6" s="18"/>
      <c r="BL6" s="18"/>
      <c r="BM6" s="18"/>
      <c r="BN6" s="18"/>
      <c r="BO6" s="18"/>
      <c r="BP6" s="18"/>
      <c r="BQ6" s="19"/>
      <c r="BR6" s="17"/>
      <c r="BS6" s="18"/>
      <c r="BT6" s="18"/>
      <c r="BU6" s="18"/>
      <c r="BV6" s="18"/>
      <c r="BW6" s="18"/>
      <c r="BX6" s="18"/>
      <c r="BY6" s="18"/>
      <c r="BZ6" s="19"/>
      <c r="CA6" s="17"/>
      <c r="CB6" s="18"/>
      <c r="CC6" s="18"/>
      <c r="CD6" s="18"/>
      <c r="CE6" s="18"/>
      <c r="CF6" s="18"/>
      <c r="CG6" s="18"/>
      <c r="CH6" s="18"/>
      <c r="CI6" s="19"/>
      <c r="CJ6" s="17"/>
      <c r="CK6" s="18"/>
      <c r="CL6" s="18"/>
      <c r="CM6" s="18"/>
      <c r="CN6" s="18"/>
      <c r="CO6" s="18"/>
      <c r="CP6" s="18"/>
      <c r="CQ6" s="18"/>
      <c r="CR6" s="19"/>
      <c r="CS6" s="17"/>
      <c r="CT6" s="18"/>
      <c r="CU6" s="18"/>
      <c r="CV6" s="18"/>
      <c r="CW6" s="18"/>
      <c r="CX6" s="18"/>
      <c r="CY6" s="18"/>
      <c r="CZ6" s="18"/>
      <c r="DA6" s="19"/>
    </row>
    <row r="7" spans="1:105" s="3" customFormat="1" ht="27" customHeight="1">
      <c r="A7" s="15" t="s">
        <v>30</v>
      </c>
      <c r="B7" s="15"/>
      <c r="C7" s="15"/>
      <c r="D7" s="15"/>
      <c r="E7" s="15"/>
      <c r="F7" s="15"/>
      <c r="G7" s="16" t="s">
        <v>102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30"/>
      <c r="AJ7" s="17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17"/>
      <c r="BA7" s="18"/>
      <c r="BB7" s="18"/>
      <c r="BC7" s="18"/>
      <c r="BD7" s="18"/>
      <c r="BE7" s="18"/>
      <c r="BF7" s="18"/>
      <c r="BG7" s="18"/>
      <c r="BH7" s="19"/>
      <c r="BI7" s="17"/>
      <c r="BJ7" s="18"/>
      <c r="BK7" s="18"/>
      <c r="BL7" s="18"/>
      <c r="BM7" s="18"/>
      <c r="BN7" s="18"/>
      <c r="BO7" s="18"/>
      <c r="BP7" s="18"/>
      <c r="BQ7" s="19"/>
      <c r="BR7" s="17"/>
      <c r="BS7" s="18"/>
      <c r="BT7" s="18"/>
      <c r="BU7" s="18"/>
      <c r="BV7" s="18"/>
      <c r="BW7" s="18"/>
      <c r="BX7" s="18"/>
      <c r="BY7" s="18"/>
      <c r="BZ7" s="19"/>
      <c r="CA7" s="17"/>
      <c r="CB7" s="18"/>
      <c r="CC7" s="18"/>
      <c r="CD7" s="18"/>
      <c r="CE7" s="18"/>
      <c r="CF7" s="18"/>
      <c r="CG7" s="18"/>
      <c r="CH7" s="18"/>
      <c r="CI7" s="19"/>
      <c r="CJ7" s="17"/>
      <c r="CK7" s="18"/>
      <c r="CL7" s="18"/>
      <c r="CM7" s="18"/>
      <c r="CN7" s="18"/>
      <c r="CO7" s="18"/>
      <c r="CP7" s="18"/>
      <c r="CQ7" s="18"/>
      <c r="CR7" s="19"/>
      <c r="CS7" s="17"/>
      <c r="CT7" s="18"/>
      <c r="CU7" s="18"/>
      <c r="CV7" s="18"/>
      <c r="CW7" s="18"/>
      <c r="CX7" s="18"/>
      <c r="CY7" s="18"/>
      <c r="CZ7" s="18"/>
      <c r="DA7" s="19"/>
    </row>
    <row r="8" spans="1:105" s="3" customFormat="1" ht="15" customHeight="1">
      <c r="A8" s="15"/>
      <c r="B8" s="15"/>
      <c r="C8" s="15"/>
      <c r="D8" s="15"/>
      <c r="E8" s="15"/>
      <c r="F8" s="15"/>
      <c r="G8" s="16" t="s">
        <v>103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0"/>
      <c r="AJ8" s="1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9"/>
      <c r="AZ8" s="17"/>
      <c r="BA8" s="18"/>
      <c r="BB8" s="18"/>
      <c r="BC8" s="18"/>
      <c r="BD8" s="18"/>
      <c r="BE8" s="18"/>
      <c r="BF8" s="18"/>
      <c r="BG8" s="18"/>
      <c r="BH8" s="19"/>
      <c r="BI8" s="17"/>
      <c r="BJ8" s="18"/>
      <c r="BK8" s="18"/>
      <c r="BL8" s="18"/>
      <c r="BM8" s="18"/>
      <c r="BN8" s="18"/>
      <c r="BO8" s="18"/>
      <c r="BP8" s="18"/>
      <c r="BQ8" s="19"/>
      <c r="BR8" s="17"/>
      <c r="BS8" s="18"/>
      <c r="BT8" s="18"/>
      <c r="BU8" s="18"/>
      <c r="BV8" s="18"/>
      <c r="BW8" s="18"/>
      <c r="BX8" s="18"/>
      <c r="BY8" s="18"/>
      <c r="BZ8" s="19"/>
      <c r="CA8" s="17"/>
      <c r="CB8" s="18"/>
      <c r="CC8" s="18"/>
      <c r="CD8" s="18"/>
      <c r="CE8" s="18"/>
      <c r="CF8" s="18"/>
      <c r="CG8" s="18"/>
      <c r="CH8" s="18"/>
      <c r="CI8" s="19"/>
      <c r="CJ8" s="17"/>
      <c r="CK8" s="18"/>
      <c r="CL8" s="18"/>
      <c r="CM8" s="18"/>
      <c r="CN8" s="18"/>
      <c r="CO8" s="18"/>
      <c r="CP8" s="18"/>
      <c r="CQ8" s="18"/>
      <c r="CR8" s="19"/>
      <c r="CS8" s="17"/>
      <c r="CT8" s="18"/>
      <c r="CU8" s="18"/>
      <c r="CV8" s="18"/>
      <c r="CW8" s="18"/>
      <c r="CX8" s="18"/>
      <c r="CY8" s="18"/>
      <c r="CZ8" s="18"/>
      <c r="DA8" s="19"/>
    </row>
    <row r="9" spans="1:105" s="3" customFormat="1" ht="27.75" customHeight="1">
      <c r="A9" s="15"/>
      <c r="B9" s="15"/>
      <c r="C9" s="15"/>
      <c r="D9" s="15"/>
      <c r="E9" s="15"/>
      <c r="F9" s="15"/>
      <c r="G9" s="16" t="s">
        <v>104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30"/>
      <c r="AJ9" s="17" t="s">
        <v>100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9"/>
      <c r="AZ9" s="67">
        <v>89346.9</v>
      </c>
      <c r="BA9" s="68"/>
      <c r="BB9" s="68"/>
      <c r="BC9" s="68"/>
      <c r="BD9" s="68"/>
      <c r="BE9" s="68"/>
      <c r="BF9" s="68"/>
      <c r="BG9" s="68"/>
      <c r="BH9" s="69"/>
      <c r="BI9" s="67">
        <v>146504.12</v>
      </c>
      <c r="BJ9" s="68"/>
      <c r="BK9" s="68"/>
      <c r="BL9" s="68"/>
      <c r="BM9" s="68"/>
      <c r="BN9" s="68"/>
      <c r="BO9" s="68"/>
      <c r="BP9" s="68"/>
      <c r="BQ9" s="69"/>
      <c r="BR9" s="67">
        <v>86245.35</v>
      </c>
      <c r="BS9" s="68"/>
      <c r="BT9" s="68"/>
      <c r="BU9" s="68"/>
      <c r="BV9" s="68"/>
      <c r="BW9" s="68"/>
      <c r="BX9" s="68"/>
      <c r="BY9" s="68"/>
      <c r="BZ9" s="69"/>
      <c r="CA9" s="67">
        <v>73603.8</v>
      </c>
      <c r="CB9" s="68"/>
      <c r="CC9" s="68"/>
      <c r="CD9" s="68"/>
      <c r="CE9" s="68"/>
      <c r="CF9" s="68"/>
      <c r="CG9" s="68"/>
      <c r="CH9" s="68"/>
      <c r="CI9" s="69"/>
      <c r="CJ9" s="67">
        <v>194656.62</v>
      </c>
      <c r="CK9" s="68"/>
      <c r="CL9" s="68"/>
      <c r="CM9" s="68"/>
      <c r="CN9" s="68"/>
      <c r="CO9" s="68"/>
      <c r="CP9" s="68"/>
      <c r="CQ9" s="68"/>
      <c r="CR9" s="69"/>
      <c r="CS9" s="67">
        <v>194656.62</v>
      </c>
      <c r="CT9" s="68"/>
      <c r="CU9" s="68"/>
      <c r="CV9" s="68"/>
      <c r="CW9" s="68"/>
      <c r="CX9" s="68"/>
      <c r="CY9" s="68"/>
      <c r="CZ9" s="68"/>
      <c r="DA9" s="69"/>
    </row>
    <row r="10" spans="1:105" s="3" customFormat="1" ht="40.5" customHeight="1">
      <c r="A10" s="15"/>
      <c r="B10" s="15"/>
      <c r="C10" s="15"/>
      <c r="D10" s="15"/>
      <c r="E10" s="15"/>
      <c r="F10" s="15"/>
      <c r="G10" s="16" t="s">
        <v>105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30"/>
      <c r="AJ10" s="17" t="s">
        <v>101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9"/>
      <c r="AZ10" s="58">
        <v>27.25</v>
      </c>
      <c r="BA10" s="59"/>
      <c r="BB10" s="59"/>
      <c r="BC10" s="59"/>
      <c r="BD10" s="59"/>
      <c r="BE10" s="59"/>
      <c r="BF10" s="59"/>
      <c r="BG10" s="59"/>
      <c r="BH10" s="60"/>
      <c r="BI10" s="58">
        <v>28.85</v>
      </c>
      <c r="BJ10" s="59"/>
      <c r="BK10" s="59"/>
      <c r="BL10" s="59"/>
      <c r="BM10" s="59"/>
      <c r="BN10" s="59"/>
      <c r="BO10" s="59"/>
      <c r="BP10" s="59"/>
      <c r="BQ10" s="60"/>
      <c r="BR10" s="58">
        <v>24.79</v>
      </c>
      <c r="BS10" s="59"/>
      <c r="BT10" s="59"/>
      <c r="BU10" s="59"/>
      <c r="BV10" s="59"/>
      <c r="BW10" s="59"/>
      <c r="BX10" s="59"/>
      <c r="BY10" s="59"/>
      <c r="BZ10" s="60"/>
      <c r="CA10" s="58">
        <v>24.79</v>
      </c>
      <c r="CB10" s="59"/>
      <c r="CC10" s="59"/>
      <c r="CD10" s="59"/>
      <c r="CE10" s="59"/>
      <c r="CF10" s="59"/>
      <c r="CG10" s="59"/>
      <c r="CH10" s="59"/>
      <c r="CI10" s="60"/>
      <c r="CJ10" s="58">
        <v>34.05</v>
      </c>
      <c r="CK10" s="59"/>
      <c r="CL10" s="59"/>
      <c r="CM10" s="59"/>
      <c r="CN10" s="59"/>
      <c r="CO10" s="59"/>
      <c r="CP10" s="59"/>
      <c r="CQ10" s="59"/>
      <c r="CR10" s="60"/>
      <c r="CS10" s="58">
        <v>34.05</v>
      </c>
      <c r="CT10" s="59"/>
      <c r="CU10" s="59"/>
      <c r="CV10" s="59"/>
      <c r="CW10" s="59"/>
      <c r="CX10" s="59"/>
      <c r="CY10" s="59"/>
      <c r="CZ10" s="59"/>
      <c r="DA10" s="60"/>
    </row>
    <row r="11" spans="1:105" s="3" customFormat="1" ht="15" customHeight="1">
      <c r="A11" s="15"/>
      <c r="B11" s="15"/>
      <c r="C11" s="15"/>
      <c r="D11" s="15"/>
      <c r="E11" s="15"/>
      <c r="F11" s="15"/>
      <c r="G11" s="16" t="s">
        <v>106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0"/>
      <c r="AJ11" s="17" t="s">
        <v>101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9"/>
      <c r="AZ11" s="58">
        <v>367.76</v>
      </c>
      <c r="BA11" s="59"/>
      <c r="BB11" s="59"/>
      <c r="BC11" s="59"/>
      <c r="BD11" s="59"/>
      <c r="BE11" s="59"/>
      <c r="BF11" s="59"/>
      <c r="BG11" s="59"/>
      <c r="BH11" s="60"/>
      <c r="BI11" s="58">
        <v>629.44</v>
      </c>
      <c r="BJ11" s="59"/>
      <c r="BK11" s="59"/>
      <c r="BL11" s="59"/>
      <c r="BM11" s="59"/>
      <c r="BN11" s="59"/>
      <c r="BO11" s="59"/>
      <c r="BP11" s="59"/>
      <c r="BQ11" s="60"/>
      <c r="BR11" s="58">
        <v>393.41</v>
      </c>
      <c r="BS11" s="59"/>
      <c r="BT11" s="59"/>
      <c r="BU11" s="59"/>
      <c r="BV11" s="59"/>
      <c r="BW11" s="59"/>
      <c r="BX11" s="59"/>
      <c r="BY11" s="59"/>
      <c r="BZ11" s="60"/>
      <c r="CA11" s="58">
        <v>393.41</v>
      </c>
      <c r="CB11" s="59"/>
      <c r="CC11" s="59"/>
      <c r="CD11" s="59"/>
      <c r="CE11" s="59"/>
      <c r="CF11" s="59"/>
      <c r="CG11" s="59"/>
      <c r="CH11" s="59"/>
      <c r="CI11" s="60"/>
      <c r="CJ11" s="58">
        <v>654.14</v>
      </c>
      <c r="CK11" s="59"/>
      <c r="CL11" s="59"/>
      <c r="CM11" s="59"/>
      <c r="CN11" s="59"/>
      <c r="CO11" s="59"/>
      <c r="CP11" s="59"/>
      <c r="CQ11" s="59"/>
      <c r="CR11" s="60"/>
      <c r="CS11" s="58">
        <v>654.14</v>
      </c>
      <c r="CT11" s="59"/>
      <c r="CU11" s="59"/>
      <c r="CV11" s="59"/>
      <c r="CW11" s="59"/>
      <c r="CX11" s="59"/>
      <c r="CY11" s="59"/>
      <c r="CZ11" s="59"/>
      <c r="DA11" s="60"/>
    </row>
    <row r="12" spans="1:105" s="3" customFormat="1" ht="27.75" customHeight="1">
      <c r="A12" s="15" t="s">
        <v>36</v>
      </c>
      <c r="B12" s="15"/>
      <c r="C12" s="15"/>
      <c r="D12" s="15"/>
      <c r="E12" s="15"/>
      <c r="F12" s="15"/>
      <c r="G12" s="16" t="s">
        <v>116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0"/>
      <c r="AJ12" s="17" t="s">
        <v>101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9"/>
      <c r="AZ12" s="17"/>
      <c r="BA12" s="18"/>
      <c r="BB12" s="18"/>
      <c r="BC12" s="18"/>
      <c r="BD12" s="18"/>
      <c r="BE12" s="18"/>
      <c r="BF12" s="18"/>
      <c r="BG12" s="18"/>
      <c r="BH12" s="19"/>
      <c r="BI12" s="17"/>
      <c r="BJ12" s="18"/>
      <c r="BK12" s="18"/>
      <c r="BL12" s="18"/>
      <c r="BM12" s="18"/>
      <c r="BN12" s="18"/>
      <c r="BO12" s="18"/>
      <c r="BP12" s="18"/>
      <c r="BQ12" s="19"/>
      <c r="BR12" s="17"/>
      <c r="BS12" s="18"/>
      <c r="BT12" s="18"/>
      <c r="BU12" s="18"/>
      <c r="BV12" s="18"/>
      <c r="BW12" s="18"/>
      <c r="BX12" s="18"/>
      <c r="BY12" s="18"/>
      <c r="BZ12" s="19"/>
      <c r="CA12" s="17"/>
      <c r="CB12" s="18"/>
      <c r="CC12" s="18"/>
      <c r="CD12" s="18"/>
      <c r="CE12" s="18"/>
      <c r="CF12" s="18"/>
      <c r="CG12" s="18"/>
      <c r="CH12" s="18"/>
      <c r="CI12" s="19"/>
      <c r="CJ12" s="17"/>
      <c r="CK12" s="18"/>
      <c r="CL12" s="18"/>
      <c r="CM12" s="18"/>
      <c r="CN12" s="18"/>
      <c r="CO12" s="18"/>
      <c r="CP12" s="18"/>
      <c r="CQ12" s="18"/>
      <c r="CR12" s="19"/>
      <c r="CS12" s="17"/>
      <c r="CT12" s="18"/>
      <c r="CU12" s="18"/>
      <c r="CV12" s="18"/>
      <c r="CW12" s="18"/>
      <c r="CX12" s="18"/>
      <c r="CY12" s="18"/>
      <c r="CZ12" s="18"/>
      <c r="DA12" s="19"/>
    </row>
    <row r="13" spans="1:105" s="3" customFormat="1" ht="27.75" customHeight="1">
      <c r="A13" s="15" t="s">
        <v>41</v>
      </c>
      <c r="B13" s="15"/>
      <c r="C13" s="15"/>
      <c r="D13" s="15"/>
      <c r="E13" s="15"/>
      <c r="F13" s="15"/>
      <c r="G13" s="16" t="s">
        <v>107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0"/>
      <c r="AJ13" s="17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9"/>
      <c r="AZ13" s="17"/>
      <c r="BA13" s="18"/>
      <c r="BB13" s="18"/>
      <c r="BC13" s="18"/>
      <c r="BD13" s="18"/>
      <c r="BE13" s="18"/>
      <c r="BF13" s="18"/>
      <c r="BG13" s="18"/>
      <c r="BH13" s="19"/>
      <c r="BI13" s="17"/>
      <c r="BJ13" s="18"/>
      <c r="BK13" s="18"/>
      <c r="BL13" s="18"/>
      <c r="BM13" s="18"/>
      <c r="BN13" s="18"/>
      <c r="BO13" s="18"/>
      <c r="BP13" s="18"/>
      <c r="BQ13" s="19"/>
      <c r="BR13" s="17"/>
      <c r="BS13" s="18"/>
      <c r="BT13" s="18"/>
      <c r="BU13" s="18"/>
      <c r="BV13" s="18"/>
      <c r="BW13" s="18"/>
      <c r="BX13" s="18"/>
      <c r="BY13" s="18"/>
      <c r="BZ13" s="19"/>
      <c r="CA13" s="17"/>
      <c r="CB13" s="18"/>
      <c r="CC13" s="18"/>
      <c r="CD13" s="18"/>
      <c r="CE13" s="18"/>
      <c r="CF13" s="18"/>
      <c r="CG13" s="18"/>
      <c r="CH13" s="18"/>
      <c r="CI13" s="19"/>
      <c r="CJ13" s="17"/>
      <c r="CK13" s="18"/>
      <c r="CL13" s="18"/>
      <c r="CM13" s="18"/>
      <c r="CN13" s="18"/>
      <c r="CO13" s="18"/>
      <c r="CP13" s="18"/>
      <c r="CQ13" s="18"/>
      <c r="CR13" s="19"/>
      <c r="CS13" s="17"/>
      <c r="CT13" s="18"/>
      <c r="CU13" s="18"/>
      <c r="CV13" s="18"/>
      <c r="CW13" s="18"/>
      <c r="CX13" s="18"/>
      <c r="CY13" s="18"/>
      <c r="CZ13" s="18"/>
      <c r="DA13" s="19"/>
    </row>
    <row r="14" spans="1:105" s="3" customFormat="1" ht="15" customHeight="1">
      <c r="A14" s="15" t="s">
        <v>61</v>
      </c>
      <c r="B14" s="15"/>
      <c r="C14" s="15"/>
      <c r="D14" s="15"/>
      <c r="E14" s="15"/>
      <c r="F14" s="15"/>
      <c r="G14" s="18" t="s">
        <v>108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9"/>
      <c r="AJ14" s="17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9"/>
      <c r="AZ14" s="17"/>
      <c r="BA14" s="18"/>
      <c r="BB14" s="18"/>
      <c r="BC14" s="18"/>
      <c r="BD14" s="18"/>
      <c r="BE14" s="18"/>
      <c r="BF14" s="18"/>
      <c r="BG14" s="18"/>
      <c r="BH14" s="19"/>
      <c r="BI14" s="17"/>
      <c r="BJ14" s="18"/>
      <c r="BK14" s="18"/>
      <c r="BL14" s="18"/>
      <c r="BM14" s="18"/>
      <c r="BN14" s="18"/>
      <c r="BO14" s="18"/>
      <c r="BP14" s="18"/>
      <c r="BQ14" s="19"/>
      <c r="BR14" s="17"/>
      <c r="BS14" s="18"/>
      <c r="BT14" s="18"/>
      <c r="BU14" s="18"/>
      <c r="BV14" s="18"/>
      <c r="BW14" s="18"/>
      <c r="BX14" s="18"/>
      <c r="BY14" s="18"/>
      <c r="BZ14" s="19"/>
      <c r="CA14" s="17"/>
      <c r="CB14" s="18"/>
      <c r="CC14" s="18"/>
      <c r="CD14" s="18"/>
      <c r="CE14" s="18"/>
      <c r="CF14" s="18"/>
      <c r="CG14" s="18"/>
      <c r="CH14" s="18"/>
      <c r="CI14" s="19"/>
      <c r="CJ14" s="17"/>
      <c r="CK14" s="18"/>
      <c r="CL14" s="18"/>
      <c r="CM14" s="18"/>
      <c r="CN14" s="18"/>
      <c r="CO14" s="18"/>
      <c r="CP14" s="18"/>
      <c r="CQ14" s="18"/>
      <c r="CR14" s="19"/>
      <c r="CS14" s="17"/>
      <c r="CT14" s="18"/>
      <c r="CU14" s="18"/>
      <c r="CV14" s="18"/>
      <c r="CW14" s="18"/>
      <c r="CX14" s="18"/>
      <c r="CY14" s="18"/>
      <c r="CZ14" s="18"/>
      <c r="DA14" s="19"/>
    </row>
    <row r="15" ht="3" customHeight="1"/>
    <row r="16" s="9" customFormat="1" ht="9.75">
      <c r="A16" s="10" t="s">
        <v>109</v>
      </c>
    </row>
    <row r="17" s="9" customFormat="1" ht="9.75">
      <c r="A17" s="10" t="s">
        <v>110</v>
      </c>
    </row>
    <row r="18" s="9" customFormat="1" ht="9.75">
      <c r="A18" s="10" t="s">
        <v>111</v>
      </c>
    </row>
    <row r="19" s="9" customFormat="1" ht="9.75">
      <c r="A19" s="10" t="s">
        <v>112</v>
      </c>
    </row>
    <row r="21" ht="3" customHeight="1"/>
  </sheetData>
  <sheetProtection/>
  <mergeCells count="108">
    <mergeCell ref="BR14:BZ14"/>
    <mergeCell ref="CA14:CI14"/>
    <mergeCell ref="CJ14:CR14"/>
    <mergeCell ref="CS14:DA14"/>
    <mergeCell ref="A14:F14"/>
    <mergeCell ref="BI13:BQ13"/>
    <mergeCell ref="BR13:BZ13"/>
    <mergeCell ref="CA13:CI13"/>
    <mergeCell ref="CJ13:CR13"/>
    <mergeCell ref="CS13:DA13"/>
    <mergeCell ref="AZ12:BH12"/>
    <mergeCell ref="A13:F13"/>
    <mergeCell ref="G13:AI13"/>
    <mergeCell ref="AJ13:AY13"/>
    <mergeCell ref="AZ13:BH13"/>
    <mergeCell ref="AJ12:AY12"/>
    <mergeCell ref="CS11:DA11"/>
    <mergeCell ref="A12:F12"/>
    <mergeCell ref="G12:AI12"/>
    <mergeCell ref="BI12:BQ12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CJ8:CR8"/>
    <mergeCell ref="CS8:DA8"/>
    <mergeCell ref="BI7:BQ7"/>
    <mergeCell ref="BR7:BZ7"/>
    <mergeCell ref="CJ7:CR7"/>
    <mergeCell ref="A7:F7"/>
    <mergeCell ref="G7:AI7"/>
    <mergeCell ref="AJ7:AY7"/>
    <mergeCell ref="AZ7:BH7"/>
    <mergeCell ref="AZ5:BH5"/>
    <mergeCell ref="BI5:BQ5"/>
    <mergeCell ref="BR5:BZ5"/>
    <mergeCell ref="CA8:CI8"/>
    <mergeCell ref="AJ5:AY5"/>
    <mergeCell ref="A6:F6"/>
    <mergeCell ref="G6:AI6"/>
    <mergeCell ref="AJ6:AY6"/>
    <mergeCell ref="BR6:BZ6"/>
    <mergeCell ref="CA6:CI6"/>
    <mergeCell ref="A5:F5"/>
    <mergeCell ref="G5:AI5"/>
    <mergeCell ref="CA7:CI7"/>
    <mergeCell ref="B1:CZ1"/>
    <mergeCell ref="AZ3:BQ3"/>
    <mergeCell ref="BR3:CI3"/>
    <mergeCell ref="BR4:BZ4"/>
    <mergeCell ref="CJ3:DA3"/>
    <mergeCell ref="CA4:CI4"/>
    <mergeCell ref="A3:AI4"/>
    <mergeCell ref="AJ3:AY4"/>
    <mergeCell ref="AZ4:BH4"/>
    <mergeCell ref="BI4:BQ4"/>
    <mergeCell ref="CJ6:CR6"/>
    <mergeCell ref="CS6:DA6"/>
    <mergeCell ref="AZ6:BH6"/>
    <mergeCell ref="BI6:BQ6"/>
    <mergeCell ref="CJ4:CR4"/>
    <mergeCell ref="CS4:DA4"/>
    <mergeCell ref="CA5:CI5"/>
    <mergeCell ref="CJ5:CR5"/>
    <mergeCell ref="CS5:DA5"/>
    <mergeCell ref="G14:AI14"/>
    <mergeCell ref="BI14:BQ14"/>
    <mergeCell ref="AZ14:BH14"/>
    <mergeCell ref="AJ14:AY14"/>
    <mergeCell ref="BR10:BZ10"/>
    <mergeCell ref="BR8:BZ8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Казусь Елена Геннадьевна</cp:lastModifiedBy>
  <cp:lastPrinted>2019-05-14T05:57:58Z</cp:lastPrinted>
  <dcterms:created xsi:type="dcterms:W3CDTF">2011-01-11T10:25:48Z</dcterms:created>
  <dcterms:modified xsi:type="dcterms:W3CDTF">2019-05-14T06:10:01Z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